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el\Downloads\"/>
    </mc:Choice>
  </mc:AlternateContent>
  <bookViews>
    <workbookView xWindow="0" yWindow="0" windowWidth="16380" windowHeight="8190" tabRatio="990"/>
  </bookViews>
  <sheets>
    <sheet name="Dependent" sheetId="1" r:id="rId1"/>
    <sheet name="Autonomous" sheetId="2" r:id="rId2"/>
    <sheet name="Transcontinental" sheetId="3" r:id="rId3"/>
    <sheet name="Exclave" sheetId="4" r:id="rId4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3" l="1"/>
  <c r="F11" i="3"/>
  <c r="F2" i="3"/>
  <c r="F3" i="3"/>
  <c r="F8" i="3"/>
  <c r="F12" i="3"/>
  <c r="F4" i="3"/>
  <c r="F5" i="3"/>
  <c r="F6" i="3"/>
  <c r="F7" i="3"/>
  <c r="F13" i="3"/>
  <c r="F14" i="3"/>
  <c r="F15" i="3"/>
  <c r="F16" i="3"/>
  <c r="F17" i="3"/>
  <c r="F9" i="3"/>
  <c r="E16" i="4"/>
  <c r="E19" i="4"/>
  <c r="E18" i="4"/>
  <c r="E17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D5" i="2"/>
  <c r="D11" i="2"/>
  <c r="D9" i="2"/>
  <c r="D14" i="2"/>
  <c r="D10" i="2"/>
  <c r="D4" i="2"/>
  <c r="D7" i="2"/>
  <c r="D8" i="2"/>
  <c r="D6" i="2"/>
  <c r="D13" i="2"/>
  <c r="D12" i="2"/>
  <c r="D2" i="2"/>
  <c r="D3" i="2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15" i="1"/>
  <c r="D15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<sst xmlns="http://schemas.openxmlformats.org/spreadsheetml/2006/main" count="189" uniqueCount="125">
  <si>
    <t>Territory</t>
  </si>
  <si>
    <t>Population</t>
  </si>
  <si>
    <t>Area</t>
  </si>
  <si>
    <t>Location</t>
  </si>
  <si>
    <t>Flag/capital</t>
  </si>
  <si>
    <t> Tokelau</t>
  </si>
  <si>
    <t>Min. population</t>
  </si>
  <si>
    <t> Cocos (Keeling) Islands</t>
  </si>
  <si>
    <t>Min. area (km²)</t>
  </si>
  <si>
    <t> Saint Barthélemy</t>
  </si>
  <si>
    <t> Norfolk Island</t>
  </si>
  <si>
    <t> Pitcairn Islands</t>
  </si>
  <si>
    <t> Anguilla</t>
  </si>
  <si>
    <t> Montserrat</t>
  </si>
  <si>
    <t> Christmas Island</t>
  </si>
  <si>
    <t> Wallis and Futuna</t>
  </si>
  <si>
    <t> Cook Islands</t>
  </si>
  <si>
    <t> Saint Pierre and Miquelon</t>
  </si>
  <si>
    <t> Akrotiri and Dhekelia</t>
  </si>
  <si>
    <t> Niue</t>
  </si>
  <si>
    <t> Gibraltar</t>
  </si>
  <si>
    <t> Sint Maarten</t>
  </si>
  <si>
    <t> Saint Martin</t>
  </si>
  <si>
    <t> Bermuda</t>
  </si>
  <si>
    <t> Guernsey</t>
  </si>
  <si>
    <t> Macau</t>
  </si>
  <si>
    <t> Jersey</t>
  </si>
  <si>
    <t> British Virgin Islands</t>
  </si>
  <si>
    <t> Aruba</t>
  </si>
  <si>
    <t> American Samoa</t>
  </si>
  <si>
    <t> Guam</t>
  </si>
  <si>
    <t> Cayman Islands</t>
  </si>
  <si>
    <t> Saint Helena, Ascension and Tristan da Cunha</t>
  </si>
  <si>
    <t> Falkland Islands</t>
  </si>
  <si>
    <t> Svalbard</t>
  </si>
  <si>
    <t> United States Virgin Islands</t>
  </si>
  <si>
    <t> Turks and Caicos Islands</t>
  </si>
  <si>
    <t> Curaçao</t>
  </si>
  <si>
    <t> Northern Mariana Islands</t>
  </si>
  <si>
    <t> Isle of Man</t>
  </si>
  <si>
    <t> French Polynesia</t>
  </si>
  <si>
    <t> Åland Islands</t>
  </si>
  <si>
    <t> Hong Kong</t>
  </si>
  <si>
    <t> Faroe Islands</t>
  </si>
  <si>
    <t> Puerto Rico</t>
  </si>
  <si>
    <t> New Caledonia</t>
  </si>
  <si>
    <t> Greenland</t>
  </si>
  <si>
    <t>Rotuma</t>
  </si>
  <si>
    <t>North Sentinel Island</t>
  </si>
  <si>
    <t>Sardinia</t>
  </si>
  <si>
    <t>Sicily</t>
  </si>
  <si>
    <t>Rodrigues</t>
  </si>
  <si>
    <t>Azores</t>
  </si>
  <si>
    <t>Madeira</t>
  </si>
  <si>
    <t>Jeju Province</t>
  </si>
  <si>
    <t>Zanzibar</t>
  </si>
  <si>
    <t>Corsica</t>
  </si>
  <si>
    <t>Martinique</t>
  </si>
  <si>
    <t>Mayotte</t>
  </si>
  <si>
    <t>Distance</t>
  </si>
  <si>
    <t>San Andrés and Providencia</t>
  </si>
  <si>
    <t>FAR</t>
  </si>
  <si>
    <t>Bonaire</t>
  </si>
  <si>
    <t>VERY FAR</t>
  </si>
  <si>
    <t>Saba</t>
  </si>
  <si>
    <t>Sint Eustatius</t>
  </si>
  <si>
    <t>Guadeloupe</t>
  </si>
  <si>
    <t>Réunion</t>
  </si>
  <si>
    <t>Canary Islands</t>
  </si>
  <si>
    <t>~ 1000</t>
  </si>
  <si>
    <t>Ceuta</t>
  </si>
  <si>
    <t>VERY CLOSE</t>
  </si>
  <si>
    <t>Melilla</t>
  </si>
  <si>
    <t>~ 100</t>
  </si>
  <si>
    <t>CLOSE</t>
  </si>
  <si>
    <t>~ 300</t>
  </si>
  <si>
    <t>Easter Island</t>
  </si>
  <si>
    <t>Galápagos Islands</t>
  </si>
  <si>
    <t>~ 200</t>
  </si>
  <si>
    <t>~ 400</t>
  </si>
  <si>
    <t>~ 150</t>
  </si>
  <si>
    <t>Include?</t>
  </si>
  <si>
    <t>NA</t>
  </si>
  <si>
    <t>Min. distance</t>
  </si>
  <si>
    <t>Dahagram-Angarpota</t>
  </si>
  <si>
    <t>Llívia</t>
  </si>
  <si>
    <t>Madha</t>
  </si>
  <si>
    <t>AND</t>
  </si>
  <si>
    <t>Shohimardon</t>
  </si>
  <si>
    <t>So‘x District</t>
  </si>
  <si>
    <t>Temburong District</t>
  </si>
  <si>
    <t>Vorukh</t>
  </si>
  <si>
    <t xml:space="preserve">  - exclaves with areas less than 10 km2 or unknown population</t>
  </si>
  <si>
    <t>Cabinda Province</t>
  </si>
  <si>
    <t xml:space="preserve">  - exclaves that are also sovereign states or dependent territories</t>
  </si>
  <si>
    <t>Gaza Strip</t>
  </si>
  <si>
    <t>Musandam Governorate</t>
  </si>
  <si>
    <t>Source: https://en.wikipedia.org/wiki/List_of_enclaves_and_exclaves</t>
  </si>
  <si>
    <t>Nakhichivan Autonomous Republic</t>
  </si>
  <si>
    <t>Oecusse</t>
  </si>
  <si>
    <t>Kaliningrad Oblast</t>
  </si>
  <si>
    <t>Alaska</t>
  </si>
  <si>
    <t>French Guiana</t>
  </si>
  <si>
    <t>km</t>
  </si>
  <si>
    <t xml:space="preserve">  - water exclaves (e.g. Isla Apipé, etc.)</t>
  </si>
  <si>
    <t>Río Muni</t>
  </si>
  <si>
    <t>Socotra Governorate</t>
  </si>
  <si>
    <t>~60000</t>
  </si>
  <si>
    <t>Greek islands (e.g. Rhodes)</t>
  </si>
  <si>
    <t>Source: https://en.wikipedia.org/wiki/List_of_transcontinental_countries</t>
  </si>
  <si>
    <t>The following have not been considered for this list:</t>
  </si>
  <si>
    <t>Source: https://en.wikipedia.org/wiki/List_of_autonomous_areas_by_country</t>
  </si>
  <si>
    <t xml:space="preserve">  - territores that are also dependent territories</t>
  </si>
  <si>
    <t>OR</t>
  </si>
  <si>
    <t>Logic for map</t>
  </si>
  <si>
    <t>Logic for capital/flag</t>
  </si>
  <si>
    <t xml:space="preserve">  - uninhabited territories</t>
  </si>
  <si>
    <t>Source: https://en.wikipedia.org/wiki/Dependent_territory</t>
  </si>
  <si>
    <t xml:space="preserve">  - territories contiguous to their mainland</t>
  </si>
  <si>
    <t>Maluku provinces</t>
  </si>
  <si>
    <t>Western New Guinea</t>
  </si>
  <si>
    <t xml:space="preserve">  - autonomous islands that are also sovereign states or dependent territories</t>
  </si>
  <si>
    <t xml:space="preserve">  - autonomous land territories</t>
  </si>
  <si>
    <t>Autonomous Region of Bougainville</t>
  </si>
  <si>
    <t>Hawaii (state)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</si>
</sst>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1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1" fontId="0" fillId="0" borderId="0" xfId="0" applyNumberFormat="1"/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0" fillId="0" borderId="0" xfId="0" applyFont="1"/>
    <xf numFmtId="3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right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0" fillId="0" borderId="0" xfId="0" applyNumberFormat="1" applyFont="1" applyAlignment="1">
      <alignment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vertical="center"/>
    </xf>
    <xf numFmtId="3" fontId="0" fillId="0" borderId="0" xfId="0" applyNumberFormat="1" applyFont="1" applyAlignment="1">
      <alignment vertical="center" wrapText="1"/>
    </xf>
    <xf numFmtId="0" fontId="0" fillId="0" borderId="0" xfId="0" applyAlignment="1">
      <alignment horizontal="left"/>
    </xf>
    <xf numFmtId="3" fontId="0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0" fontId="0" fillId="0" borderId="0" xfId="0" quotePrefix="1"/>
  </cellXfs>
  <cellStyles count="1">
    <cellStyle name="Normal" xfId="0" builtinId="0"/>
  </cellStyles>
  <dxfs count="14">
    <dxf>
      <alignment horizontal="center" textRotation="0" wrapText="0" indent="0" justifyLastLine="0" shrinkToFit="0" readingOrder="0"/>
    </dxf>
    <dxf>
      <fill>
        <patternFill>
          <bgColor rgb="FFECF1F9"/>
        </patternFill>
      </fill>
    </dxf>
    <dxf>
      <fill>
        <patternFill>
          <bgColor rgb="FFFDF2EB"/>
        </patternFill>
      </fill>
    </dxf>
    <dxf>
      <alignment horizontal="right" textRotation="0" indent="0" justifyLastLine="0" shrinkToFit="0" readingOrder="0"/>
    </dxf>
    <dxf>
      <alignment horizontal="center" textRotation="0" indent="0" justifyLastLine="0" shrinkToFit="0" readingOrder="0"/>
    </dxf>
    <dxf>
      <numFmt numFmtId="3" formatCode="#,##0"/>
    </dxf>
    <dxf>
      <numFmt numFmtId="3" formatCode="#,##0"/>
    </dxf>
    <dxf>
      <font>
        <b val="0"/>
        <i val="0"/>
      </font>
      <fill>
        <patternFill>
          <bgColor rgb="FFFDF2EB"/>
        </patternFill>
      </fill>
    </dxf>
    <dxf>
      <fill>
        <patternFill>
          <bgColor rgb="FFECF1F9"/>
        </patternFill>
      </fill>
    </dxf>
    <dxf>
      <font>
        <b val="0"/>
        <i val="0"/>
      </font>
      <fill>
        <patternFill>
          <bgColor rgb="FFFDF2EB"/>
        </patternFill>
      </fill>
    </dxf>
    <dxf>
      <fill>
        <patternFill>
          <bgColor rgb="FFECF1F9"/>
        </patternFill>
      </fill>
    </dxf>
    <dxf>
      <font>
        <b val="0"/>
        <i val="0"/>
      </font>
      <fill>
        <patternFill>
          <bgColor rgb="FFFDF2EB"/>
        </patternFill>
      </fill>
    </dxf>
    <dxf>
      <fill>
        <patternFill>
          <bgColor rgb="FFECF1F9"/>
        </patternFill>
      </fill>
    </dxf>
    <dxf>
      <fill>
        <patternFill>
          <bgColor rgb="FFE9F3E3"/>
        </patternFill>
      </fill>
    </dxf>
  </dxfs>
  <tableStyles count="0" defaultTableStyle="TableStyleMedium2" defaultPivotStyle="PivotStyleLight16"/>
  <colors>
    <indexedColors>
      <rgbColor rgb="FF000000"/>
      <rgbColor rgb="FFFDF2EB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9F3E3"/>
      <rgbColor rgb="FFECF1F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F2EB"/>
      <color rgb="FFECF1F9"/>
      <color rgb="FFECF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E41" totalsRowShown="0">
  <autoFilter ref="A1:E41"/>
  <sortState ref="A2:E41">
    <sortCondition ref="D2:D41" customList="NO,YES"/>
    <sortCondition ref="E2:E41" customList="NO,YES"/>
  </sortState>
  <tableColumns count="5">
    <tableColumn id="1" name="Territory"/>
    <tableColumn id="2" name="Population"/>
    <tableColumn id="3" name="Area"/>
    <tableColumn id="4" name="Location"/>
    <tableColumn id="5" name="Flag/capital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2" displayName="Table2" ref="A1:D14" totalsRowShown="0">
  <autoFilter ref="A1:D14"/>
  <sortState ref="A2:E14">
    <sortCondition ref="D2:D14" customList="NO,YES"/>
    <sortCondition ref="A2:A14"/>
  </sortState>
  <tableColumns count="4">
    <tableColumn id="1" name="Territory"/>
    <tableColumn id="2" name="Population"/>
    <tableColumn id="3" name="Area"/>
    <tableColumn id="4" name="Location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3" displayName="Table3" ref="A1:F17" totalsRowShown="0">
  <autoFilter ref="A1:F17"/>
  <sortState ref="A2:G17">
    <sortCondition ref="F2:F17" customList="NO,YES"/>
    <sortCondition ref="D2:D17" customList="NA,VERY CLOSE,CLOSE,FAR,VERY FAR"/>
  </sortState>
  <tableColumns count="6">
    <tableColumn id="1" name="Territory"/>
    <tableColumn id="2" name="Population" dataDxfId="6"/>
    <tableColumn id="3" name="Area" dataDxfId="5"/>
    <tableColumn id="4" name="Distance" dataDxfId="4"/>
    <tableColumn id="5" name="km" dataDxfId="3"/>
    <tableColumn id="8" name="Include?">
      <calculatedColumnFormula>IF(AND(Table3[[#This Row],[Population]]&gt;=$J$2,Table3[[#This Row],[Area]]&gt;=$J$3,Table3[[#This Row],[Distance]]&lt;&gt;"VERY CLOSE",Table3[[#This Row],[Distance]]&lt;&gt;"CLOSE"),"YES","NO")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2" name="Table15" displayName="Table15" ref="A1:E19" totalsRowShown="0">
  <autoFilter ref="A1:E19"/>
  <sortState ref="A2:E19">
    <sortCondition ref="E2:E19" customList="NO,YES"/>
    <sortCondition ref="D2:D19" customList="NA,VERY CLOSE,CLOSE,FAR,VERY FAR"/>
  </sortState>
  <tableColumns count="5">
    <tableColumn id="1" name="Territory"/>
    <tableColumn id="2" name="Area"/>
    <tableColumn id="3" name="Population"/>
    <tableColumn id="4" name="Distance" dataDxfId="0"/>
    <tableColumn id="5" name="Include?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tabSelected="1" zoomScaleNormal="100" workbookViewId="0"/>
  </sheetViews>
  <sheetFormatPr defaultRowHeight="15" x14ac:dyDescent="0.25"/>
  <cols>
    <col min="1" max="1" width="42.42578125" style="1" bestFit="1" customWidth="1"/>
    <col min="2" max="2" width="15.28515625" style="2" bestFit="1" customWidth="1"/>
    <col min="3" max="3" width="9.7109375" style="1" bestFit="1" customWidth="1"/>
    <col min="4" max="4" width="13" style="3" bestFit="1" customWidth="1"/>
    <col min="5" max="5" width="15.85546875" style="3" bestFit="1" customWidth="1"/>
    <col min="6" max="6" width="8.140625"/>
    <col min="7" max="1025" width="7" style="1"/>
  </cols>
  <sheetData>
    <row r="1" spans="1:9" s="4" customFormat="1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</row>
    <row r="2" spans="1:9" s="1" customFormat="1" x14ac:dyDescent="0.25">
      <c r="A2" s="6" t="s">
        <v>5</v>
      </c>
      <c r="B2" s="7">
        <v>1499</v>
      </c>
      <c r="C2" s="8">
        <v>10</v>
      </c>
      <c r="D2" s="3" t="str">
        <f>IF(OR(Table1[[#This Row],[Population]]&gt;=$I$2,Table1[[#This Row],[Area]]&gt;=$I$3),"YES","NO")</f>
        <v>NO</v>
      </c>
      <c r="E2" s="3" t="str">
        <f>IF(AND(Table1[[#This Row],[Population]]&gt;=$I$2,Table1[[#This Row],[Area]]&gt;=$I$3),"YES","NO")</f>
        <v>NO</v>
      </c>
      <c r="H2" s="21" t="s">
        <v>6</v>
      </c>
      <c r="I2" s="22">
        <v>20000</v>
      </c>
    </row>
    <row r="3" spans="1:9" s="1" customFormat="1" x14ac:dyDescent="0.25">
      <c r="A3" s="6" t="s">
        <v>7</v>
      </c>
      <c r="B3" s="7">
        <v>596</v>
      </c>
      <c r="C3" s="8">
        <v>14</v>
      </c>
      <c r="D3" s="3" t="str">
        <f>IF(OR(Table1[[#This Row],[Population]]&gt;=$I$2,Table1[[#This Row],[Area]]&gt;=$I$3),"YES","NO")</f>
        <v>NO</v>
      </c>
      <c r="E3" s="3" t="str">
        <f>IF(AND(Table1[[#This Row],[Population]]&gt;=$I$2,Table1[[#This Row],[Area]]&gt;=$I$3),"YES","NO")</f>
        <v>NO</v>
      </c>
      <c r="H3" s="21" t="s">
        <v>8</v>
      </c>
      <c r="I3" s="22">
        <v>1000</v>
      </c>
    </row>
    <row r="4" spans="1:9" s="1" customFormat="1" x14ac:dyDescent="0.25">
      <c r="A4" s="6" t="s">
        <v>9</v>
      </c>
      <c r="B4" s="7">
        <v>7209</v>
      </c>
      <c r="C4" s="8">
        <v>25</v>
      </c>
      <c r="D4" s="3" t="str">
        <f>IF(OR(Table1[[#This Row],[Population]]&gt;=$I$2,Table1[[#This Row],[Area]]&gt;=$I$3),"YES","NO")</f>
        <v>NO</v>
      </c>
      <c r="E4" s="3" t="str">
        <f>IF(AND(Table1[[#This Row],[Population]]&gt;=$I$2,Table1[[#This Row],[Area]]&gt;=$I$3),"YES","NO")</f>
        <v>NO</v>
      </c>
      <c r="H4" s="37" t="s">
        <v>114</v>
      </c>
      <c r="I4" s="37" t="s">
        <v>113</v>
      </c>
    </row>
    <row r="5" spans="1:9" s="1" customFormat="1" x14ac:dyDescent="0.25">
      <c r="A5" s="6" t="s">
        <v>10</v>
      </c>
      <c r="B5" s="7">
        <v>2210</v>
      </c>
      <c r="C5" s="8">
        <v>34.6</v>
      </c>
      <c r="D5" s="3" t="str">
        <f>IF(OR(Table1[[#This Row],[Population]]&gt;=$I$2,Table1[[#This Row],[Area]]&gt;=$I$3),"YES","NO")</f>
        <v>NO</v>
      </c>
      <c r="E5" s="3" t="str">
        <f>IF(AND(Table1[[#This Row],[Population]]&gt;=$I$2,Table1[[#This Row],[Area]]&gt;=$I$3),"YES","NO")</f>
        <v>NO</v>
      </c>
      <c r="H5" s="37" t="s">
        <v>115</v>
      </c>
      <c r="I5" s="37" t="s">
        <v>87</v>
      </c>
    </row>
    <row r="6" spans="1:9" s="1" customFormat="1" x14ac:dyDescent="0.25">
      <c r="A6" s="6" t="s">
        <v>11</v>
      </c>
      <c r="B6" s="7">
        <v>57</v>
      </c>
      <c r="C6" s="8">
        <v>43</v>
      </c>
      <c r="D6" s="3" t="str">
        <f>IF(OR(Table1[[#This Row],[Population]]&gt;=$I$2,Table1[[#This Row],[Area]]&gt;=$I$3),"YES","NO")</f>
        <v>NO</v>
      </c>
      <c r="E6" s="3" t="str">
        <f>IF(AND(Table1[[#This Row],[Population]]&gt;=$I$2,Table1[[#This Row],[Area]]&gt;=$I$3),"YES","NO")</f>
        <v>NO</v>
      </c>
    </row>
    <row r="7" spans="1:9" s="1" customFormat="1" x14ac:dyDescent="0.25">
      <c r="A7" s="6" t="s">
        <v>12</v>
      </c>
      <c r="B7" s="7">
        <v>15100</v>
      </c>
      <c r="C7" s="8">
        <v>91</v>
      </c>
      <c r="D7" s="3" t="str">
        <f>IF(OR(Table1[[#This Row],[Population]]&gt;=$I$2,Table1[[#This Row],[Area]]&gt;=$I$3),"YES","NO")</f>
        <v>NO</v>
      </c>
      <c r="E7" s="3" t="str">
        <f>IF(AND(Table1[[#This Row],[Population]]&gt;=$I$2,Table1[[#This Row],[Area]]&gt;=$I$3),"YES","NO")</f>
        <v>NO</v>
      </c>
      <c r="G7" t="s">
        <v>110</v>
      </c>
    </row>
    <row r="8" spans="1:9" s="1" customFormat="1" x14ac:dyDescent="0.25">
      <c r="A8" s="6" t="s">
        <v>13</v>
      </c>
      <c r="B8" s="7">
        <v>5267</v>
      </c>
      <c r="C8" s="8">
        <v>101</v>
      </c>
      <c r="D8" s="3" t="str">
        <f>IF(OR(Table1[[#This Row],[Population]]&gt;=$I$2,Table1[[#This Row],[Area]]&gt;=$I$3),"YES","NO")</f>
        <v>NO</v>
      </c>
      <c r="E8" s="3" t="str">
        <f>IF(AND(Table1[[#This Row],[Population]]&gt;=$I$2,Table1[[#This Row],[Area]]&gt;=$I$3),"YES","NO")</f>
        <v>NO</v>
      </c>
      <c r="G8" s="14" t="s">
        <v>116</v>
      </c>
    </row>
    <row r="9" spans="1:9" s="1" customFormat="1" x14ac:dyDescent="0.25">
      <c r="A9" s="6" t="s">
        <v>14</v>
      </c>
      <c r="B9" s="7">
        <v>2205</v>
      </c>
      <c r="C9" s="8">
        <v>135</v>
      </c>
      <c r="D9" s="3" t="str">
        <f>IF(OR(Table1[[#This Row],[Population]]&gt;=$I$2,Table1[[#This Row],[Area]]&gt;=$I$3),"YES","NO")</f>
        <v>NO</v>
      </c>
      <c r="E9" s="3" t="str">
        <f>IF(AND(Table1[[#This Row],[Population]]&gt;=$I$2,Table1[[#This Row],[Area]]&gt;=$I$3),"YES","NO")</f>
        <v>NO</v>
      </c>
    </row>
    <row r="10" spans="1:9" s="1" customFormat="1" x14ac:dyDescent="0.25">
      <c r="A10" s="6" t="s">
        <v>15</v>
      </c>
      <c r="B10" s="7">
        <v>15664</v>
      </c>
      <c r="C10" s="8">
        <v>142</v>
      </c>
      <c r="D10" s="3" t="str">
        <f>IF(OR(Table1[[#This Row],[Population]]&gt;=$I$2,Table1[[#This Row],[Area]]&gt;=$I$3),"YES","NO")</f>
        <v>NO</v>
      </c>
      <c r="E10" s="3" t="str">
        <f>IF(AND(Table1[[#This Row],[Population]]&gt;=$I$2,Table1[[#This Row],[Area]]&gt;=$I$3),"YES","NO")</f>
        <v>NO</v>
      </c>
      <c r="G10" t="s">
        <v>117</v>
      </c>
    </row>
    <row r="11" spans="1:9" s="1" customFormat="1" x14ac:dyDescent="0.25">
      <c r="A11" s="6" t="s">
        <v>16</v>
      </c>
      <c r="B11" s="7">
        <v>18100</v>
      </c>
      <c r="C11" s="8">
        <v>240</v>
      </c>
      <c r="D11" s="3" t="str">
        <f>IF(OR(Table1[[#This Row],[Population]]&gt;=$I$2,Table1[[#This Row],[Area]]&gt;=$I$3),"YES","NO")</f>
        <v>NO</v>
      </c>
      <c r="E11" s="3" t="str">
        <f>IF(AND(Table1[[#This Row],[Population]]&gt;=$I$2,Table1[[#This Row],[Area]]&gt;=$I$3),"YES","NO")</f>
        <v>NO</v>
      </c>
    </row>
    <row r="12" spans="1:9" s="1" customFormat="1" x14ac:dyDescent="0.25">
      <c r="A12" s="6" t="s">
        <v>17</v>
      </c>
      <c r="B12" s="7">
        <v>5595</v>
      </c>
      <c r="C12" s="8">
        <v>242</v>
      </c>
      <c r="D12" s="3" t="str">
        <f>IF(OR(Table1[[#This Row],[Population]]&gt;=$I$2,Table1[[#This Row],[Area]]&gt;=$I$3),"YES","NO")</f>
        <v>NO</v>
      </c>
      <c r="E12" s="3" t="str">
        <f>IF(AND(Table1[[#This Row],[Population]]&gt;=$I$2,Table1[[#This Row],[Area]]&gt;=$I$3),"YES","NO")</f>
        <v>NO</v>
      </c>
    </row>
    <row r="13" spans="1:9" s="1" customFormat="1" x14ac:dyDescent="0.25">
      <c r="A13" s="6" t="s">
        <v>18</v>
      </c>
      <c r="B13" s="7">
        <v>15700</v>
      </c>
      <c r="C13" s="8">
        <v>254</v>
      </c>
      <c r="D13" s="3" t="str">
        <f>IF(OR(Table1[[#This Row],[Population]]&gt;=$I$2,Table1[[#This Row],[Area]]&gt;=$I$3),"YES","NO")</f>
        <v>NO</v>
      </c>
      <c r="E13" s="3" t="str">
        <f>IF(AND(Table1[[#This Row],[Population]]&gt;=$I$2,Table1[[#This Row],[Area]]&gt;=$I$3),"YES","NO")</f>
        <v>NO</v>
      </c>
    </row>
    <row r="14" spans="1:9" s="1" customFormat="1" x14ac:dyDescent="0.25">
      <c r="A14" s="6" t="s">
        <v>19</v>
      </c>
      <c r="B14" s="7">
        <v>1190</v>
      </c>
      <c r="C14" s="8">
        <v>261.45999999999998</v>
      </c>
      <c r="D14" s="3" t="str">
        <f>IF(OR(Table1[[#This Row],[Population]]&gt;=$I$2,Table1[[#This Row],[Area]]&gt;=$I$3),"YES","NO")</f>
        <v>NO</v>
      </c>
      <c r="E14" s="3" t="str">
        <f>IF(AND(Table1[[#This Row],[Population]]&gt;=$I$2,Table1[[#This Row],[Area]]&gt;=$I$3),"YES","NO")</f>
        <v>NO</v>
      </c>
    </row>
    <row r="15" spans="1:9" s="1" customFormat="1" x14ac:dyDescent="0.25">
      <c r="A15" s="6" t="s">
        <v>32</v>
      </c>
      <c r="B15" s="7">
        <v>5633</v>
      </c>
      <c r="C15" s="8">
        <v>394</v>
      </c>
      <c r="D15" s="3" t="str">
        <f>IF(OR(Table1[[#This Row],[Population]]&gt;=$I$2,Table1[[#This Row],[Area]]&gt;=$I$3),"YES","NO")</f>
        <v>NO</v>
      </c>
      <c r="E15" s="3" t="str">
        <f>IF(AND(Table1[[#This Row],[Population]]&gt;=$I$2,Table1[[#This Row],[Area]]&gt;=$I$3),"YES","NO")</f>
        <v>NO</v>
      </c>
    </row>
    <row r="16" spans="1:9" s="1" customFormat="1" x14ac:dyDescent="0.25">
      <c r="A16" s="6" t="s">
        <v>20</v>
      </c>
      <c r="B16" s="7">
        <v>29328</v>
      </c>
      <c r="C16" s="8">
        <v>6.5</v>
      </c>
      <c r="D16" s="3" t="str">
        <f>IF(OR(Table1[[#This Row],[Population]]&gt;=$I$2,Table1[[#This Row],[Area]]&gt;=$I$3),"YES","NO")</f>
        <v>YES</v>
      </c>
      <c r="E16" s="3" t="str">
        <f>IF(AND(Table1[[#This Row],[Population]]&gt;=$I$2,Table1[[#This Row],[Area]]&gt;=$I$3),"YES","NO")</f>
        <v>NO</v>
      </c>
    </row>
    <row r="17" spans="1:5" s="1" customFormat="1" x14ac:dyDescent="0.25">
      <c r="A17" s="6" t="s">
        <v>21</v>
      </c>
      <c r="B17" s="7">
        <v>41486</v>
      </c>
      <c r="C17" s="8">
        <v>37</v>
      </c>
      <c r="D17" s="3" t="str">
        <f>IF(OR(Table1[[#This Row],[Population]]&gt;=$I$2,Table1[[#This Row],[Area]]&gt;=$I$3),"YES","NO")</f>
        <v>YES</v>
      </c>
      <c r="E17" s="3" t="str">
        <f>IF(AND(Table1[[#This Row],[Population]]&gt;=$I$2,Table1[[#This Row],[Area]]&gt;=$I$3),"YES","NO")</f>
        <v>NO</v>
      </c>
    </row>
    <row r="18" spans="1:5" s="1" customFormat="1" x14ac:dyDescent="0.25">
      <c r="A18" s="6" t="s">
        <v>22</v>
      </c>
      <c r="B18" s="7">
        <v>31949</v>
      </c>
      <c r="C18" s="8">
        <v>53.2</v>
      </c>
      <c r="D18" s="3" t="str">
        <f>IF(OR(Table1[[#This Row],[Population]]&gt;=$I$2,Table1[[#This Row],[Area]]&gt;=$I$3),"YES","NO")</f>
        <v>YES</v>
      </c>
      <c r="E18" s="3" t="str">
        <f>IF(AND(Table1[[#This Row],[Population]]&gt;=$I$2,Table1[[#This Row],[Area]]&gt;=$I$3),"YES","NO")</f>
        <v>NO</v>
      </c>
    </row>
    <row r="19" spans="1:5" s="1" customFormat="1" x14ac:dyDescent="0.25">
      <c r="A19" s="6" t="s">
        <v>23</v>
      </c>
      <c r="B19" s="7">
        <v>70537</v>
      </c>
      <c r="C19" s="8">
        <v>53.2</v>
      </c>
      <c r="D19" s="3" t="str">
        <f>IF(OR(Table1[[#This Row],[Population]]&gt;=$I$2,Table1[[#This Row],[Area]]&gt;=$I$3),"YES","NO")</f>
        <v>YES</v>
      </c>
      <c r="E19" s="3" t="str">
        <f>IF(AND(Table1[[#This Row],[Population]]&gt;=$I$2,Table1[[#This Row],[Area]]&gt;=$I$3),"YES","NO")</f>
        <v>NO</v>
      </c>
    </row>
    <row r="20" spans="1:5" s="1" customFormat="1" x14ac:dyDescent="0.25">
      <c r="A20" s="6" t="s">
        <v>24</v>
      </c>
      <c r="B20" s="7">
        <v>63026</v>
      </c>
      <c r="C20" s="8">
        <v>65</v>
      </c>
      <c r="D20" s="3" t="str">
        <f>IF(OR(Table1[[#This Row],[Population]]&gt;=$I$2,Table1[[#This Row],[Area]]&gt;=$I$3),"YES","NO")</f>
        <v>YES</v>
      </c>
      <c r="E20" s="3" t="str">
        <f>IF(AND(Table1[[#This Row],[Population]]&gt;=$I$2,Table1[[#This Row],[Area]]&gt;=$I$3),"YES","NO")</f>
        <v>NO</v>
      </c>
    </row>
    <row r="21" spans="1:5" s="1" customFormat="1" x14ac:dyDescent="0.25">
      <c r="A21" s="6" t="s">
        <v>25</v>
      </c>
      <c r="B21" s="7">
        <v>650900</v>
      </c>
      <c r="C21" s="8">
        <v>115.3</v>
      </c>
      <c r="D21" s="3" t="str">
        <f>IF(OR(Table1[[#This Row],[Population]]&gt;=$I$2,Table1[[#This Row],[Area]]&gt;=$I$3),"YES","NO")</f>
        <v>YES</v>
      </c>
      <c r="E21" s="3" t="str">
        <f>IF(AND(Table1[[#This Row],[Population]]&gt;=$I$2,Table1[[#This Row],[Area]]&gt;=$I$3),"YES","NO")</f>
        <v>NO</v>
      </c>
    </row>
    <row r="22" spans="1:5" s="1" customFormat="1" x14ac:dyDescent="0.25">
      <c r="A22" s="6" t="s">
        <v>26</v>
      </c>
      <c r="B22" s="7">
        <v>98069</v>
      </c>
      <c r="C22" s="8">
        <v>118.2</v>
      </c>
      <c r="D22" s="3" t="str">
        <f>IF(OR(Table1[[#This Row],[Population]]&gt;=$I$2,Table1[[#This Row],[Area]]&gt;=$I$3),"YES","NO")</f>
        <v>YES</v>
      </c>
      <c r="E22" s="3" t="str">
        <f>IF(AND(Table1[[#This Row],[Population]]&gt;=$I$2,Table1[[#This Row],[Area]]&gt;=$I$3),"YES","NO")</f>
        <v>NO</v>
      </c>
    </row>
    <row r="23" spans="1:5" s="1" customFormat="1" x14ac:dyDescent="0.25">
      <c r="A23" s="6" t="s">
        <v>27</v>
      </c>
      <c r="B23" s="7">
        <v>34232</v>
      </c>
      <c r="C23" s="8">
        <v>153</v>
      </c>
      <c r="D23" s="3" t="str">
        <f>IF(OR(Table1[[#This Row],[Population]]&gt;=$I$2,Table1[[#This Row],[Area]]&gt;=$I$3),"YES","NO")</f>
        <v>YES</v>
      </c>
      <c r="E23" s="3" t="str">
        <f>IF(AND(Table1[[#This Row],[Population]]&gt;=$I$2,Table1[[#This Row],[Area]]&gt;=$I$3),"YES","NO")</f>
        <v>NO</v>
      </c>
    </row>
    <row r="24" spans="1:5" s="1" customFormat="1" x14ac:dyDescent="0.25">
      <c r="A24" s="6" t="s">
        <v>28</v>
      </c>
      <c r="B24" s="7">
        <v>113648</v>
      </c>
      <c r="C24" s="8">
        <v>178.91</v>
      </c>
      <c r="D24" s="3" t="str">
        <f>IF(OR(Table1[[#This Row],[Population]]&gt;=$I$2,Table1[[#This Row],[Area]]&gt;=$I$3),"YES","NO")</f>
        <v>YES</v>
      </c>
      <c r="E24" s="3" t="str">
        <f>IF(AND(Table1[[#This Row],[Population]]&gt;=$I$2,Table1[[#This Row],[Area]]&gt;=$I$3),"YES","NO")</f>
        <v>NO</v>
      </c>
    </row>
    <row r="25" spans="1:5" s="1" customFormat="1" x14ac:dyDescent="0.25">
      <c r="A25" s="6" t="s">
        <v>29</v>
      </c>
      <c r="B25" s="7">
        <v>54194</v>
      </c>
      <c r="C25" s="8">
        <v>199</v>
      </c>
      <c r="D25" s="3" t="str">
        <f>IF(OR(Table1[[#This Row],[Population]]&gt;=$I$2,Table1[[#This Row],[Area]]&gt;=$I$3),"YES","NO")</f>
        <v>YES</v>
      </c>
      <c r="E25" s="3" t="str">
        <f>IF(AND(Table1[[#This Row],[Population]]&gt;=$I$2,Table1[[#This Row],[Area]]&gt;=$I$3),"YES","NO")</f>
        <v>NO</v>
      </c>
    </row>
    <row r="26" spans="1:5" s="1" customFormat="1" x14ac:dyDescent="0.25">
      <c r="A26" s="6" t="s">
        <v>30</v>
      </c>
      <c r="B26" s="7">
        <v>162742</v>
      </c>
      <c r="C26" s="8">
        <v>210</v>
      </c>
      <c r="D26" s="3" t="str">
        <f>IF(OR(Table1[[#This Row],[Population]]&gt;=$I$2,Table1[[#This Row],[Area]]&gt;=$I$3),"YES","NO")</f>
        <v>YES</v>
      </c>
      <c r="E26" s="3" t="str">
        <f>IF(AND(Table1[[#This Row],[Population]]&gt;=$I$2,Table1[[#This Row],[Area]]&gt;=$I$3),"YES","NO")</f>
        <v>NO</v>
      </c>
    </row>
    <row r="27" spans="1:5" s="1" customFormat="1" x14ac:dyDescent="0.25">
      <c r="A27" s="6" t="s">
        <v>31</v>
      </c>
      <c r="B27" s="7">
        <v>57268</v>
      </c>
      <c r="C27" s="8">
        <v>264</v>
      </c>
      <c r="D27" s="3" t="str">
        <f>IF(OR(Table1[[#This Row],[Population]]&gt;=$I$2,Table1[[#This Row],[Area]]&gt;=$I$3),"YES","NO")</f>
        <v>YES</v>
      </c>
      <c r="E27" s="3" t="str">
        <f>IF(AND(Table1[[#This Row],[Population]]&gt;=$I$2,Table1[[#This Row],[Area]]&gt;=$I$3),"YES","NO")</f>
        <v>NO</v>
      </c>
    </row>
    <row r="28" spans="1:5" s="1" customFormat="1" x14ac:dyDescent="0.25">
      <c r="A28" s="6" t="s">
        <v>33</v>
      </c>
      <c r="B28" s="7">
        <v>2931</v>
      </c>
      <c r="C28" s="8">
        <v>12173</v>
      </c>
      <c r="D28" s="3" t="str">
        <f>IF(OR(Table1[[#This Row],[Population]]&gt;=$I$2,Table1[[#This Row],[Area]]&gt;=$I$3),"YES","NO")</f>
        <v>YES</v>
      </c>
      <c r="E28" s="3" t="str">
        <f>IF(AND(Table1[[#This Row],[Population]]&gt;=$I$2,Table1[[#This Row],[Area]]&gt;=$I$3),"YES","NO")</f>
        <v>NO</v>
      </c>
    </row>
    <row r="29" spans="1:5" s="1" customFormat="1" x14ac:dyDescent="0.25">
      <c r="A29" s="6" t="s">
        <v>34</v>
      </c>
      <c r="B29" s="7">
        <v>2667</v>
      </c>
      <c r="C29" s="8">
        <v>61022</v>
      </c>
      <c r="D29" s="3" t="str">
        <f>IF(OR(Table1[[#This Row],[Population]]&gt;=$I$2,Table1[[#This Row],[Area]]&gt;=$I$3),"YES","NO")</f>
        <v>YES</v>
      </c>
      <c r="E29" s="3" t="str">
        <f>IF(AND(Table1[[#This Row],[Population]]&gt;=$I$2,Table1[[#This Row],[Area]]&gt;=$I$3),"YES","NO")</f>
        <v>NO</v>
      </c>
    </row>
    <row r="30" spans="1:5" s="1" customFormat="1" x14ac:dyDescent="0.25">
      <c r="A30" s="6" t="s">
        <v>35</v>
      </c>
      <c r="B30" s="7">
        <v>102951</v>
      </c>
      <c r="C30" s="8">
        <v>346.36</v>
      </c>
      <c r="D30" s="3" t="str">
        <f>IF(OR(Table1[[#This Row],[Population]]&gt;=$I$2,Table1[[#This Row],[Area]]&gt;=$I$3),"YES","NO")</f>
        <v>YES</v>
      </c>
      <c r="E30" s="3" t="str">
        <f>IF(AND(Table1[[#This Row],[Population]]&gt;=$I$2,Table1[[#This Row],[Area]]&gt;=$I$3),"YES","NO")</f>
        <v>NO</v>
      </c>
    </row>
    <row r="31" spans="1:5" s="1" customFormat="1" x14ac:dyDescent="0.25">
      <c r="A31" s="6" t="s">
        <v>36</v>
      </c>
      <c r="B31" s="7">
        <v>51430</v>
      </c>
      <c r="C31" s="8">
        <v>430</v>
      </c>
      <c r="D31" s="3" t="str">
        <f>IF(OR(Table1[[#This Row],[Population]]&gt;=$I$2,Table1[[#This Row],[Area]]&gt;=$I$3),"YES","NO")</f>
        <v>YES</v>
      </c>
      <c r="E31" s="3" t="str">
        <f>IF(AND(Table1[[#This Row],[Population]]&gt;=$I$2,Table1[[#This Row],[Area]]&gt;=$I$3),"YES","NO")</f>
        <v>NO</v>
      </c>
    </row>
    <row r="32" spans="1:5" s="1" customFormat="1" x14ac:dyDescent="0.25">
      <c r="A32" s="6" t="s">
        <v>37</v>
      </c>
      <c r="B32" s="7">
        <v>158986</v>
      </c>
      <c r="C32" s="8">
        <v>444</v>
      </c>
      <c r="D32" s="3" t="str">
        <f>IF(OR(Table1[[#This Row],[Population]]&gt;=$I$2,Table1[[#This Row],[Area]]&gt;=$I$3),"YES","NO")</f>
        <v>YES</v>
      </c>
      <c r="E32" s="3" t="str">
        <f>IF(AND(Table1[[#This Row],[Population]]&gt;=$I$2,Table1[[#This Row],[Area]]&gt;=$I$3),"YES","NO")</f>
        <v>NO</v>
      </c>
    </row>
    <row r="33" spans="1:5" s="1" customFormat="1" x14ac:dyDescent="0.25">
      <c r="A33" s="6" t="s">
        <v>38</v>
      </c>
      <c r="B33" s="7">
        <v>53467</v>
      </c>
      <c r="C33" s="8">
        <v>464</v>
      </c>
      <c r="D33" s="3" t="str">
        <f>IF(OR(Table1[[#This Row],[Population]]&gt;=$I$2,Table1[[#This Row],[Area]]&gt;=$I$3),"YES","NO")</f>
        <v>YES</v>
      </c>
      <c r="E33" s="3" t="str">
        <f>IF(AND(Table1[[#This Row],[Population]]&gt;=$I$2,Table1[[#This Row],[Area]]&gt;=$I$3),"YES","NO")</f>
        <v>NO</v>
      </c>
    </row>
    <row r="34" spans="1:5" s="1" customFormat="1" x14ac:dyDescent="0.25">
      <c r="A34" s="6" t="s">
        <v>39</v>
      </c>
      <c r="B34" s="7">
        <v>88195</v>
      </c>
      <c r="C34" s="8">
        <v>572</v>
      </c>
      <c r="D34" s="3" t="str">
        <f>IF(OR(Table1[[#This Row],[Population]]&gt;=$I$2,Table1[[#This Row],[Area]]&gt;=$I$3),"YES","NO")</f>
        <v>YES</v>
      </c>
      <c r="E34" s="3" t="str">
        <f>IF(AND(Table1[[#This Row],[Population]]&gt;=$I$2,Table1[[#This Row],[Area]]&gt;=$I$3),"YES","NO")</f>
        <v>NO</v>
      </c>
    </row>
    <row r="35" spans="1:5" s="1" customFormat="1" x14ac:dyDescent="0.25">
      <c r="A35" s="6" t="s">
        <v>40</v>
      </c>
      <c r="B35" s="7">
        <v>285735</v>
      </c>
      <c r="C35" s="8">
        <v>1399</v>
      </c>
      <c r="D35" s="3" t="str">
        <f>IF(OR(Table1[[#This Row],[Population]]&gt;=$I$2,Table1[[#This Row],[Area]]&gt;=$I$3),"YES","NO")</f>
        <v>YES</v>
      </c>
      <c r="E35" s="3" t="str">
        <f>IF(AND(Table1[[#This Row],[Population]]&gt;=$I$2,Table1[[#This Row],[Area]]&gt;=$I$3),"YES","NO")</f>
        <v>YES</v>
      </c>
    </row>
    <row r="36" spans="1:5" s="1" customFormat="1" x14ac:dyDescent="0.25">
      <c r="A36" s="6" t="s">
        <v>41</v>
      </c>
      <c r="B36" s="7">
        <v>29013</v>
      </c>
      <c r="C36" s="8">
        <v>1580</v>
      </c>
      <c r="D36" s="3" t="str">
        <f>IF(OR(Table1[[#This Row],[Population]]&gt;=$I$2,Table1[[#This Row],[Area]]&gt;=$I$3),"YES","NO")</f>
        <v>YES</v>
      </c>
      <c r="E36" s="3" t="str">
        <f>IF(AND(Table1[[#This Row],[Population]]&gt;=$I$2,Table1[[#This Row],[Area]]&gt;=$I$3),"YES","NO")</f>
        <v>YES</v>
      </c>
    </row>
    <row r="37" spans="1:5" s="1" customFormat="1" x14ac:dyDescent="0.25">
      <c r="A37" s="6" t="s">
        <v>42</v>
      </c>
      <c r="B37" s="7">
        <v>7374000</v>
      </c>
      <c r="C37" s="8">
        <v>2755</v>
      </c>
      <c r="D37" s="3" t="str">
        <f>IF(OR(Table1[[#This Row],[Population]]&gt;=$I$2,Table1[[#This Row],[Area]]&gt;=$I$3),"YES","NO")</f>
        <v>YES</v>
      </c>
      <c r="E37" s="3" t="str">
        <f>IF(AND(Table1[[#This Row],[Population]]&gt;=$I$2,Table1[[#This Row],[Area]]&gt;=$I$3),"YES","NO")</f>
        <v>YES</v>
      </c>
    </row>
    <row r="38" spans="1:5" s="1" customFormat="1" x14ac:dyDescent="0.25">
      <c r="A38" s="6" t="s">
        <v>43</v>
      </c>
      <c r="B38" s="7">
        <v>49188</v>
      </c>
      <c r="C38" s="8">
        <v>4167</v>
      </c>
      <c r="D38" s="3" t="str">
        <f>IF(OR(Table1[[#This Row],[Population]]&gt;=$I$2,Table1[[#This Row],[Area]]&gt;=$I$3),"YES","NO")</f>
        <v>YES</v>
      </c>
      <c r="E38" s="3" t="str">
        <f>IF(AND(Table1[[#This Row],[Population]]&gt;=$I$2,Table1[[#This Row],[Area]]&gt;=$I$3),"YES","NO")</f>
        <v>YES</v>
      </c>
    </row>
    <row r="39" spans="1:5" s="1" customFormat="1" x14ac:dyDescent="0.25">
      <c r="A39" s="6" t="s">
        <v>44</v>
      </c>
      <c r="B39" s="7">
        <v>3411307</v>
      </c>
      <c r="C39" s="8">
        <v>9104</v>
      </c>
      <c r="D39" s="3" t="str">
        <f>IF(OR(Table1[[#This Row],[Population]]&gt;=$I$2,Table1[[#This Row],[Area]]&gt;=$I$3),"YES","NO")</f>
        <v>YES</v>
      </c>
      <c r="E39" s="3" t="str">
        <f>IF(AND(Table1[[#This Row],[Population]]&gt;=$I$2,Table1[[#This Row],[Area]]&gt;=$I$3),"YES","NO")</f>
        <v>YES</v>
      </c>
    </row>
    <row r="40" spans="1:5" s="1" customFormat="1" x14ac:dyDescent="0.25">
      <c r="A40" s="6" t="s">
        <v>45</v>
      </c>
      <c r="B40" s="7">
        <v>275355</v>
      </c>
      <c r="C40" s="8">
        <v>18576</v>
      </c>
      <c r="D40" s="3" t="str">
        <f>IF(OR(Table1[[#This Row],[Population]]&gt;=$I$2,Table1[[#This Row],[Area]]&gt;=$I$3),"YES","NO")</f>
        <v>YES</v>
      </c>
      <c r="E40" s="3" t="str">
        <f>IF(AND(Table1[[#This Row],[Population]]&gt;=$I$2,Table1[[#This Row],[Area]]&gt;=$I$3),"YES","NO")</f>
        <v>YES</v>
      </c>
    </row>
    <row r="41" spans="1:5" s="1" customFormat="1" x14ac:dyDescent="0.25">
      <c r="A41" s="6" t="s">
        <v>46</v>
      </c>
      <c r="B41" s="7">
        <v>56483</v>
      </c>
      <c r="C41" s="8">
        <v>2166086</v>
      </c>
      <c r="D41" s="3" t="str">
        <f>IF(OR(Table1[[#This Row],[Population]]&gt;=$I$2,Table1[[#This Row],[Area]]&gt;=$I$3),"YES","NO")</f>
        <v>YES</v>
      </c>
      <c r="E41" s="3" t="str">
        <f>IF(AND(Table1[[#This Row],[Population]]&gt;=$I$2,Table1[[#This Row],[Area]]&gt;=$I$3),"YES","NO")</f>
        <v>YES</v>
      </c>
    </row>
  </sheetData>
  <conditionalFormatting sqref="A2:A41">
    <cfRule type="expression" dxfId="13" priority="2">
      <formula>$E2="YES"</formula>
    </cfRule>
    <cfRule type="expression" dxfId="12" priority="3">
      <formula>AND($D2="YES",$E2="NO")</formula>
    </cfRule>
    <cfRule type="expression" dxfId="11" priority="4">
      <formula>$D2="NO"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zoomScaleNormal="100" workbookViewId="0"/>
  </sheetViews>
  <sheetFormatPr defaultRowHeight="15" x14ac:dyDescent="0.25"/>
  <cols>
    <col min="1" max="1" width="35.7109375" style="1" customWidth="1"/>
    <col min="2" max="2" width="15.28515625" style="2" bestFit="1" customWidth="1"/>
    <col min="3" max="3" width="9.7109375" style="1" bestFit="1" customWidth="1"/>
    <col min="4" max="4" width="13" style="3" bestFit="1" customWidth="1"/>
    <col min="5" max="5" width="7" style="3" customWidth="1"/>
    <col min="6" max="6" width="7" customWidth="1"/>
    <col min="7" max="1025" width="7" style="1"/>
  </cols>
  <sheetData>
    <row r="1" spans="1:8 1025:1025" s="4" customFormat="1" x14ac:dyDescent="0.25">
      <c r="A1" s="4" t="s">
        <v>0</v>
      </c>
      <c r="B1" s="5" t="s">
        <v>1</v>
      </c>
      <c r="C1" s="4" t="s">
        <v>2</v>
      </c>
      <c r="D1" s="4" t="s">
        <v>3</v>
      </c>
    </row>
    <row r="2" spans="1:8 1025:1025" s="1" customFormat="1" x14ac:dyDescent="0.25">
      <c r="A2" s="6" t="s">
        <v>48</v>
      </c>
      <c r="B2" s="7">
        <v>39</v>
      </c>
      <c r="C2" s="8">
        <v>59.67</v>
      </c>
      <c r="D2" s="9" t="str">
        <f>IF(OR(Table2[[#This Row],[Population]]&gt;=$H$2,Table2[[#This Row],[Area]]&gt;=$H$3),"YES","NO")</f>
        <v>NO</v>
      </c>
      <c r="F2" s="20"/>
      <c r="G2" s="21" t="s">
        <v>6</v>
      </c>
      <c r="H2" s="22">
        <v>20000</v>
      </c>
    </row>
    <row r="3" spans="1:8 1025:1025" s="1" customFormat="1" x14ac:dyDescent="0.25">
      <c r="A3" s="6" t="s">
        <v>47</v>
      </c>
      <c r="B3" s="7">
        <v>1594</v>
      </c>
      <c r="C3" s="8">
        <v>47</v>
      </c>
      <c r="D3" s="9" t="str">
        <f>IF(OR(Table2[[#This Row],[Population]]&gt;=$H$2,Table2[[#This Row],[Area]]&gt;=$H$3),"YES","NO")</f>
        <v>NO</v>
      </c>
      <c r="F3" s="20"/>
      <c r="G3" s="21" t="s">
        <v>8</v>
      </c>
      <c r="H3" s="22">
        <v>1000</v>
      </c>
    </row>
    <row r="4" spans="1:8 1025:1025" s="1" customFormat="1" x14ac:dyDescent="0.25">
      <c r="A4" s="6" t="s">
        <v>53</v>
      </c>
      <c r="B4" s="7">
        <v>289000</v>
      </c>
      <c r="C4" s="8">
        <v>801</v>
      </c>
      <c r="D4" s="9" t="str">
        <f>IF(OR(Table2[[#This Row],[Population]]&gt;=$H$2,Table2[[#This Row],[Area]]&gt;=$H$3),"YES","NO")</f>
        <v>YES</v>
      </c>
      <c r="G4" s="37" t="s">
        <v>114</v>
      </c>
      <c r="H4" s="37" t="s">
        <v>113</v>
      </c>
    </row>
    <row r="5" spans="1:8 1025:1025" s="1" customFormat="1" x14ac:dyDescent="0.25">
      <c r="A5" s="6" t="s">
        <v>58</v>
      </c>
      <c r="B5" s="10">
        <v>279471</v>
      </c>
      <c r="C5" s="10">
        <v>374</v>
      </c>
      <c r="D5" s="9" t="str">
        <f>IF(OR(Table2[[#This Row],[Population]]&gt;=$H$2,Table2[[#This Row],[Area]]&gt;=$H$3),"YES","NO")</f>
        <v>YES</v>
      </c>
      <c r="F5"/>
      <c r="G5" s="37"/>
      <c r="H5" s="37"/>
    </row>
    <row r="6" spans="1:8 1025:1025" s="1" customFormat="1" x14ac:dyDescent="0.25">
      <c r="A6" s="6" t="s">
        <v>51</v>
      </c>
      <c r="B6" s="7">
        <v>41669</v>
      </c>
      <c r="C6" s="8">
        <v>108</v>
      </c>
      <c r="D6" s="9" t="str">
        <f>IF(OR(Table2[[#This Row],[Population]]&gt;=$H$2,Table2[[#This Row],[Area]]&gt;=$H$3),"YES","NO")</f>
        <v>YES</v>
      </c>
      <c r="F6" t="s">
        <v>110</v>
      </c>
    </row>
    <row r="7" spans="1:8 1025:1025" s="1" customFormat="1" x14ac:dyDescent="0.25">
      <c r="A7" s="6" t="s">
        <v>52</v>
      </c>
      <c r="B7" s="7">
        <v>246772</v>
      </c>
      <c r="C7" s="8">
        <v>2351</v>
      </c>
      <c r="D7" s="9" t="str">
        <f>IF(OR(Table2[[#This Row],[Population]]&gt;=$H$2,Table2[[#This Row],[Area]]&gt;=$H$3),"YES","NO")</f>
        <v>YES</v>
      </c>
      <c r="F7" s="38" t="s">
        <v>122</v>
      </c>
    </row>
    <row r="8" spans="1:8 1025:1025" s="1" customFormat="1" x14ac:dyDescent="0.25">
      <c r="A8" s="6" t="s">
        <v>123</v>
      </c>
      <c r="B8" s="7">
        <v>249358</v>
      </c>
      <c r="C8" s="8">
        <v>9384</v>
      </c>
      <c r="D8" s="9" t="str">
        <f>IF(OR(Table2[[#This Row],[Population]]&gt;=$H$2,Table2[[#This Row],[Area]]&gt;=$H$3),"YES","NO")</f>
        <v>YES</v>
      </c>
      <c r="F8" s="14" t="s">
        <v>121</v>
      </c>
    </row>
    <row r="9" spans="1:8 1025:1025" s="1" customFormat="1" x14ac:dyDescent="0.25">
      <c r="A9" s="6" t="s">
        <v>56</v>
      </c>
      <c r="B9" s="10">
        <v>322120</v>
      </c>
      <c r="C9" s="10">
        <v>8680</v>
      </c>
      <c r="D9" s="9" t="str">
        <f>IF(OR(Table2[[#This Row],[Population]]&gt;=$H$2,Table2[[#This Row],[Area]]&gt;=$H$3),"YES","NO")</f>
        <v>YES</v>
      </c>
    </row>
    <row r="10" spans="1:8 1025:1025" s="1" customFormat="1" x14ac:dyDescent="0.25">
      <c r="A10" s="6" t="s">
        <v>54</v>
      </c>
      <c r="B10" s="7">
        <v>604771</v>
      </c>
      <c r="C10" s="8">
        <v>1849</v>
      </c>
      <c r="D10" s="9" t="str">
        <f>IF(OR(Table2[[#This Row],[Population]]&gt;=$H$2,Table2[[#This Row],[Area]]&gt;=$H$3),"YES","NO")</f>
        <v>YES</v>
      </c>
      <c r="F10" t="s">
        <v>111</v>
      </c>
    </row>
    <row r="11" spans="1:8 1025:1025" s="1" customFormat="1" x14ac:dyDescent="0.25">
      <c r="A11" s="6" t="s">
        <v>57</v>
      </c>
      <c r="B11" s="10">
        <v>376480</v>
      </c>
      <c r="C11" s="10">
        <v>1128</v>
      </c>
      <c r="D11" s="9" t="str">
        <f>IF(OR(Table2[[#This Row],[Population]]&gt;=$H$2,Table2[[#This Row],[Area]]&gt;=$H$3),"YES","NO")</f>
        <v>YES</v>
      </c>
    </row>
    <row r="12" spans="1:8 1025:1025" x14ac:dyDescent="0.25">
      <c r="A12" s="6" t="s">
        <v>49</v>
      </c>
      <c r="B12" s="7">
        <v>1651793</v>
      </c>
      <c r="C12" s="8">
        <v>24090</v>
      </c>
      <c r="D12" s="9" t="str">
        <f>IF(OR(Table2[[#This Row],[Population]]&gt;=$H$2,Table2[[#This Row],[Area]]&gt;=$H$3),"YES","NO")</f>
        <v>YES</v>
      </c>
      <c r="E12"/>
      <c r="F12" s="1"/>
      <c r="AMK12"/>
    </row>
    <row r="13" spans="1:8 1025:1025" x14ac:dyDescent="0.25">
      <c r="A13" s="6" t="s">
        <v>50</v>
      </c>
      <c r="B13" s="7">
        <v>5029615</v>
      </c>
      <c r="C13" s="8">
        <v>25711</v>
      </c>
      <c r="D13" s="9" t="str">
        <f>IF(OR(Table2[[#This Row],[Population]]&gt;=$H$2,Table2[[#This Row],[Area]]&gt;=$H$3),"YES","NO")</f>
        <v>YES</v>
      </c>
      <c r="E13"/>
      <c r="F13" s="1"/>
      <c r="AMK13"/>
    </row>
    <row r="14" spans="1:8 1025:1025" x14ac:dyDescent="0.25">
      <c r="A14" s="6" t="s">
        <v>55</v>
      </c>
      <c r="B14" s="7">
        <v>1303569</v>
      </c>
      <c r="C14" s="8">
        <v>2462</v>
      </c>
      <c r="D14" s="9" t="str">
        <f>IF(OR(Table2[[#This Row],[Population]]&gt;=$H$2,Table2[[#This Row],[Area]]&gt;=$H$3),"YES","NO")</f>
        <v>YES</v>
      </c>
      <c r="E14"/>
      <c r="F14" s="1"/>
      <c r="AMK14"/>
    </row>
    <row r="15" spans="1:8 1025:1025" x14ac:dyDescent="0.25">
      <c r="F15" s="1"/>
    </row>
  </sheetData>
  <conditionalFormatting sqref="A2:A14">
    <cfRule type="expression" dxfId="10" priority="6">
      <formula>$D2="YES"</formula>
    </cfRule>
    <cfRule type="expression" dxfId="9" priority="7">
      <formula>$D2="NO"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zoomScaleNormal="100" workbookViewId="0"/>
  </sheetViews>
  <sheetFormatPr defaultRowHeight="15" x14ac:dyDescent="0.25"/>
  <cols>
    <col min="1" max="1" width="33.7109375" style="1" customWidth="1"/>
    <col min="2" max="2" width="15.28515625" style="2" bestFit="1" customWidth="1"/>
    <col min="3" max="3" width="9.7109375" style="1" bestFit="1" customWidth="1"/>
    <col min="4" max="4" width="13.140625" style="3" bestFit="1" customWidth="1"/>
    <col min="5" max="5" width="8.28515625" style="28" bestFit="1" customWidth="1"/>
    <col min="6" max="6" width="13.140625" style="3" bestFit="1" customWidth="1"/>
    <col min="7" max="8" width="7" style="3" customWidth="1"/>
    <col min="9" max="9" width="7" customWidth="1"/>
    <col min="10" max="10" width="7" style="1" customWidth="1"/>
    <col min="11" max="1024" width="7" style="1"/>
  </cols>
  <sheetData>
    <row r="1" spans="1:1024" s="4" customFormat="1" x14ac:dyDescent="0.25">
      <c r="A1" s="4" t="s">
        <v>0</v>
      </c>
      <c r="B1" s="13" t="s">
        <v>1</v>
      </c>
      <c r="C1" s="13" t="s">
        <v>2</v>
      </c>
      <c r="D1" s="4" t="s">
        <v>59</v>
      </c>
      <c r="E1" s="29" t="s">
        <v>103</v>
      </c>
      <c r="F1" s="4" t="s">
        <v>81</v>
      </c>
    </row>
    <row r="2" spans="1:1024" s="1" customFormat="1" x14ac:dyDescent="0.25">
      <c r="A2" s="6" t="s">
        <v>70</v>
      </c>
      <c r="B2" s="30">
        <v>85144</v>
      </c>
      <c r="C2" s="30">
        <v>18.5</v>
      </c>
      <c r="D2" s="23" t="s">
        <v>71</v>
      </c>
      <c r="E2" s="26">
        <v>17</v>
      </c>
      <c r="F2" s="3" t="str">
        <f>IF(AND(Table3[[#This Row],[Population]]&gt;=$J$2,Table3[[#This Row],[Area]]&gt;=$J$3,Table3[[#This Row],[Distance]]&lt;&gt;"VERY CLOSE",Table3[[#This Row],[Distance]]&lt;&gt;"CLOSE"),"YES","NO")</f>
        <v>NO</v>
      </c>
      <c r="I2" s="21" t="s">
        <v>6</v>
      </c>
      <c r="J2" s="22">
        <v>20000</v>
      </c>
    </row>
    <row r="3" spans="1:1024" x14ac:dyDescent="0.25">
      <c r="A3" s="6" t="s">
        <v>72</v>
      </c>
      <c r="B3" s="30">
        <v>86384</v>
      </c>
      <c r="C3" s="30">
        <v>12.3</v>
      </c>
      <c r="D3" s="23" t="s">
        <v>71</v>
      </c>
      <c r="E3" s="26" t="s">
        <v>73</v>
      </c>
      <c r="F3" s="3" t="str">
        <f>IF(AND(Table3[[#This Row],[Population]]&gt;=$J$2,Table3[[#This Row],[Area]]&gt;=$J$3,Table3[[#This Row],[Distance]]&lt;&gt;"VERY CLOSE",Table3[[#This Row],[Distance]]&lt;&gt;"CLOSE"),"YES","NO")</f>
        <v>NO</v>
      </c>
      <c r="G3"/>
      <c r="H3"/>
      <c r="I3" s="21" t="s">
        <v>8</v>
      </c>
      <c r="J3" s="22">
        <v>1000</v>
      </c>
      <c r="AMI3"/>
      <c r="AMJ3"/>
    </row>
    <row r="4" spans="1:1024" x14ac:dyDescent="0.25">
      <c r="A4" s="6" t="s">
        <v>108</v>
      </c>
      <c r="B4" s="32" t="s">
        <v>82</v>
      </c>
      <c r="C4" s="32" t="s">
        <v>82</v>
      </c>
      <c r="D4" s="3" t="s">
        <v>71</v>
      </c>
      <c r="E4" s="28" t="s">
        <v>80</v>
      </c>
      <c r="F4" s="3" t="str">
        <f>IF(AND(Table3[[#This Row],[Population]]&gt;=$J$2,Table3[[#This Row],[Area]]&gt;=$J$3,Table3[[#This Row],[Distance]]&lt;&gt;"VERY CLOSE",Table3[[#This Row],[Distance]]&lt;&gt;"CLOSE"),"YES","NO")</f>
        <v>NO</v>
      </c>
      <c r="G4"/>
      <c r="H4"/>
      <c r="I4" s="16" t="s">
        <v>83</v>
      </c>
      <c r="J4" s="16" t="s">
        <v>61</v>
      </c>
      <c r="AMI4"/>
      <c r="AMJ4"/>
    </row>
    <row r="5" spans="1:1024" x14ac:dyDescent="0.25">
      <c r="A5" s="6" t="s">
        <v>106</v>
      </c>
      <c r="B5" s="36" t="s">
        <v>107</v>
      </c>
      <c r="C5" s="31">
        <v>3870</v>
      </c>
      <c r="D5" s="23" t="s">
        <v>74</v>
      </c>
      <c r="E5" s="26" t="s">
        <v>75</v>
      </c>
      <c r="F5" s="3" t="str">
        <f>IF(AND(Table3[[#This Row],[Population]]&gt;=$J$2,Table3[[#This Row],[Area]]&gt;=$J$3,Table3[[#This Row],[Distance]]&lt;&gt;"VERY CLOSE",Table3[[#This Row],[Distance]]&lt;&gt;"CLOSE"),"YES","NO")</f>
        <v>NO</v>
      </c>
      <c r="G5"/>
      <c r="I5" s="37" t="s">
        <v>114</v>
      </c>
      <c r="J5" s="37" t="s">
        <v>87</v>
      </c>
      <c r="AMI5"/>
      <c r="AMJ5"/>
    </row>
    <row r="6" spans="1:1024" x14ac:dyDescent="0.25">
      <c r="A6" s="6" t="s">
        <v>119</v>
      </c>
      <c r="B6" s="33">
        <v>2844131</v>
      </c>
      <c r="C6" s="30">
        <v>74505</v>
      </c>
      <c r="D6" s="23" t="s">
        <v>74</v>
      </c>
      <c r="E6" s="26" t="s">
        <v>78</v>
      </c>
      <c r="F6" s="3" t="str">
        <f>IF(AND(Table3[[#This Row],[Population]]&gt;=$J$2,Table3[[#This Row],[Area]]&gt;=$J$3,Table3[[#This Row],[Distance]]&lt;&gt;"VERY CLOSE",Table3[[#This Row],[Distance]]&lt;&gt;"CLOSE"),"YES","NO")</f>
        <v>NO</v>
      </c>
      <c r="G6"/>
      <c r="I6" s="1"/>
      <c r="AMI6"/>
      <c r="AMJ6"/>
    </row>
    <row r="7" spans="1:1024" x14ac:dyDescent="0.25">
      <c r="A7" s="6" t="s">
        <v>120</v>
      </c>
      <c r="B7" s="33">
        <v>4363869</v>
      </c>
      <c r="C7" s="30">
        <v>420540</v>
      </c>
      <c r="D7" s="23" t="s">
        <v>74</v>
      </c>
      <c r="E7" s="26" t="s">
        <v>79</v>
      </c>
      <c r="F7" s="3" t="str">
        <f>IF(AND(Table3[[#This Row],[Population]]&gt;=$J$2,Table3[[#This Row],[Area]]&gt;=$J$3,Table3[[#This Row],[Distance]]&lt;&gt;"VERY CLOSE",Table3[[#This Row],[Distance]]&lt;&gt;"CLOSE"),"YES","NO")</f>
        <v>NO</v>
      </c>
      <c r="G7"/>
      <c r="H7" t="s">
        <v>110</v>
      </c>
      <c r="I7" s="1"/>
      <c r="AMI7"/>
      <c r="AMJ7"/>
    </row>
    <row r="8" spans="1:1024" x14ac:dyDescent="0.25">
      <c r="A8" s="6" t="s">
        <v>60</v>
      </c>
      <c r="B8" s="30">
        <v>61280</v>
      </c>
      <c r="C8" s="30">
        <v>52.5</v>
      </c>
      <c r="D8" s="23" t="s">
        <v>61</v>
      </c>
      <c r="E8" s="26">
        <v>775</v>
      </c>
      <c r="F8" s="3" t="str">
        <f>IF(AND(Table3[[#This Row],[Population]]&gt;=$J$2,Table3[[#This Row],[Area]]&gt;=$J$3,Table3[[#This Row],[Distance]]&lt;&gt;"VERY CLOSE",Table3[[#This Row],[Distance]]&lt;&gt;"CLOSE"),"YES","NO")</f>
        <v>NO</v>
      </c>
      <c r="G8"/>
      <c r="H8" s="38" t="s">
        <v>118</v>
      </c>
      <c r="I8" s="1"/>
      <c r="AMI8"/>
      <c r="AMJ8"/>
    </row>
    <row r="9" spans="1:1024" x14ac:dyDescent="0.25">
      <c r="A9" s="6" t="s">
        <v>64</v>
      </c>
      <c r="B9" s="30">
        <v>1915</v>
      </c>
      <c r="C9" s="30">
        <v>13</v>
      </c>
      <c r="D9" s="23" t="s">
        <v>63</v>
      </c>
      <c r="E9" s="26"/>
      <c r="F9" s="3" t="str">
        <f>IF(AND(Table3[[#This Row],[Population]]&gt;=$J$2,Table3[[#This Row],[Area]]&gt;=$J$3,Table3[[#This Row],[Distance]]&lt;&gt;"VERY CLOSE",Table3[[#This Row],[Distance]]&lt;&gt;"CLOSE"),"YES","NO")</f>
        <v>NO</v>
      </c>
      <c r="G9"/>
      <c r="H9" s="38" t="s">
        <v>116</v>
      </c>
      <c r="I9" s="1"/>
      <c r="AMI9"/>
      <c r="AMJ9"/>
    </row>
    <row r="10" spans="1:1024" x14ac:dyDescent="0.25">
      <c r="A10" s="6" t="s">
        <v>65</v>
      </c>
      <c r="B10" s="30">
        <v>3138</v>
      </c>
      <c r="C10" s="31">
        <v>21</v>
      </c>
      <c r="D10" s="23" t="s">
        <v>63</v>
      </c>
      <c r="E10" s="26"/>
      <c r="F10" s="3" t="str">
        <f>IF(AND(Table3[[#This Row],[Population]]&gt;=$J$2,Table3[[#This Row],[Area]]&gt;=$J$3,Table3[[#This Row],[Distance]]&lt;&gt;"VERY CLOSE",Table3[[#This Row],[Distance]]&lt;&gt;"CLOSE"),"YES","NO")</f>
        <v>NO</v>
      </c>
      <c r="G10"/>
      <c r="H10" s="14" t="s">
        <v>112</v>
      </c>
      <c r="I10" s="1"/>
      <c r="AMI10"/>
      <c r="AMJ10"/>
    </row>
    <row r="11" spans="1:1024" x14ac:dyDescent="0.25">
      <c r="A11" s="6" t="s">
        <v>76</v>
      </c>
      <c r="B11" s="31">
        <v>7750</v>
      </c>
      <c r="C11" s="31">
        <v>163.6</v>
      </c>
      <c r="D11" s="25" t="s">
        <v>63</v>
      </c>
      <c r="E11" s="26">
        <v>3689</v>
      </c>
      <c r="F11" s="3" t="str">
        <f>IF(AND(Table3[[#This Row],[Population]]&gt;=$J$2,Table3[[#This Row],[Area]]&gt;=$J$3,Table3[[#This Row],[Distance]]&lt;&gt;"VERY CLOSE",Table3[[#This Row],[Distance]]&lt;&gt;"CLOSE"),"YES","NO")</f>
        <v>NO</v>
      </c>
      <c r="G11"/>
      <c r="H11"/>
      <c r="I11" s="1"/>
      <c r="AMI11"/>
      <c r="AMJ11"/>
    </row>
    <row r="12" spans="1:1024" x14ac:dyDescent="0.25">
      <c r="A12" s="6" t="s">
        <v>62</v>
      </c>
      <c r="B12" s="31">
        <v>20104</v>
      </c>
      <c r="C12" s="31">
        <v>294</v>
      </c>
      <c r="D12" s="24" t="s">
        <v>63</v>
      </c>
      <c r="E12" s="27"/>
      <c r="F12" s="3" t="str">
        <f>IF(AND(Table3[[#This Row],[Population]]&gt;=$J$2,Table3[[#This Row],[Area]]&gt;=$J$3,Table3[[#This Row],[Distance]]&lt;&gt;"VERY CLOSE",Table3[[#This Row],[Distance]]&lt;&gt;"CLOSE"),"YES","NO")</f>
        <v>NO</v>
      </c>
      <c r="G12"/>
      <c r="H12" t="s">
        <v>109</v>
      </c>
      <c r="I12" s="1"/>
      <c r="AMI12"/>
      <c r="AMJ12"/>
    </row>
    <row r="13" spans="1:1024" x14ac:dyDescent="0.25">
      <c r="A13" s="6" t="s">
        <v>68</v>
      </c>
      <c r="B13" s="31">
        <v>2153389</v>
      </c>
      <c r="C13" s="30">
        <v>7493</v>
      </c>
      <c r="D13" s="23" t="s">
        <v>61</v>
      </c>
      <c r="E13" s="26" t="s">
        <v>69</v>
      </c>
      <c r="F13" s="3" t="str">
        <f>IF(AND(Table3[[#This Row],[Population]]&gt;=$J$2,Table3[[#This Row],[Area]]&gt;=$J$3,Table3[[#This Row],[Distance]]&lt;&gt;"VERY CLOSE",Table3[[#This Row],[Distance]]&lt;&gt;"CLOSE"),"YES","NO")</f>
        <v>YES</v>
      </c>
      <c r="G13"/>
      <c r="H13"/>
      <c r="I13" s="1"/>
      <c r="AMI13"/>
      <c r="AMJ13"/>
    </row>
    <row r="14" spans="1:1024" x14ac:dyDescent="0.25">
      <c r="A14" s="6" t="s">
        <v>77</v>
      </c>
      <c r="B14" s="31">
        <v>25000</v>
      </c>
      <c r="C14" s="30">
        <v>7880</v>
      </c>
      <c r="D14" s="23" t="s">
        <v>61</v>
      </c>
      <c r="E14" s="26">
        <v>926</v>
      </c>
      <c r="F14" s="3" t="str">
        <f>IF(AND(Table3[[#This Row],[Population]]&gt;=$J$2,Table3[[#This Row],[Area]]&gt;=$J$3,Table3[[#This Row],[Distance]]&lt;&gt;"VERY CLOSE",Table3[[#This Row],[Distance]]&lt;&gt;"CLOSE"),"YES","NO")</f>
        <v>YES</v>
      </c>
      <c r="G14"/>
      <c r="I14" s="1"/>
      <c r="AMI14"/>
      <c r="AMJ14"/>
    </row>
    <row r="15" spans="1:1024" x14ac:dyDescent="0.25">
      <c r="A15" s="6" t="s">
        <v>66</v>
      </c>
      <c r="B15" s="31">
        <v>395700</v>
      </c>
      <c r="C15" s="30">
        <v>1628</v>
      </c>
      <c r="D15" s="23" t="s">
        <v>63</v>
      </c>
      <c r="E15" s="26"/>
      <c r="F15" s="3" t="str">
        <f>IF(AND(Table3[[#This Row],[Population]]&gt;=$J$2,Table3[[#This Row],[Area]]&gt;=$J$3,Table3[[#This Row],[Distance]]&lt;&gt;"VERY CLOSE",Table3[[#This Row],[Distance]]&lt;&gt;"CLOSE"),"YES","NO")</f>
        <v>YES</v>
      </c>
      <c r="G15"/>
      <c r="H15" s="14"/>
      <c r="I15" s="1"/>
      <c r="AMI15"/>
      <c r="AMJ15"/>
    </row>
    <row r="16" spans="1:1024" x14ac:dyDescent="0.25">
      <c r="A16" s="6" t="s">
        <v>67</v>
      </c>
      <c r="B16" s="30">
        <v>859959</v>
      </c>
      <c r="C16" s="30">
        <v>2511</v>
      </c>
      <c r="D16" s="23" t="s">
        <v>63</v>
      </c>
      <c r="E16" s="26"/>
      <c r="F16" s="3" t="str">
        <f>IF(AND(Table3[[#This Row],[Population]]&gt;=$J$2,Table3[[#This Row],[Area]]&gt;=$J$3,Table3[[#This Row],[Distance]]&lt;&gt;"VERY CLOSE",Table3[[#This Row],[Distance]]&lt;&gt;"CLOSE"),"YES","NO")</f>
        <v>YES</v>
      </c>
      <c r="G16"/>
      <c r="H16" s="14"/>
      <c r="I16" s="1"/>
      <c r="AMI16"/>
      <c r="AMJ16"/>
    </row>
    <row r="17" spans="1:1025" x14ac:dyDescent="0.25">
      <c r="A17" s="6" t="s">
        <v>124</v>
      </c>
      <c r="B17" s="31">
        <v>1415872</v>
      </c>
      <c r="C17" s="34">
        <v>16638</v>
      </c>
      <c r="D17" s="25" t="s">
        <v>63</v>
      </c>
      <c r="E17" s="26">
        <v>3976</v>
      </c>
      <c r="F17" s="3" t="str">
        <f>IF(AND(Table3[[#This Row],[Population]]&gt;=$J$2,Table3[[#This Row],[Area]]&gt;=$J$3,Table3[[#This Row],[Distance]]&lt;&gt;"VERY CLOSE",Table3[[#This Row],[Distance]]&lt;&gt;"CLOSE"),"YES","NO")</f>
        <v>YES</v>
      </c>
      <c r="G17"/>
      <c r="I17" s="1"/>
      <c r="AMI17"/>
      <c r="AMJ17"/>
    </row>
    <row r="18" spans="1:1025" x14ac:dyDescent="0.25">
      <c r="H18"/>
      <c r="I18" s="1"/>
      <c r="AMK18" s="1"/>
    </row>
    <row r="19" spans="1:1025" x14ac:dyDescent="0.25">
      <c r="J19"/>
    </row>
  </sheetData>
  <conditionalFormatting sqref="A2:A17">
    <cfRule type="expression" dxfId="8" priority="2">
      <formula>$F2="YES"</formula>
    </cfRule>
    <cfRule type="expression" dxfId="7" priority="3">
      <formula>$F2="NO"</formula>
    </cfRule>
  </conditionalFormatting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/>
  </sheetViews>
  <sheetFormatPr defaultRowHeight="15" x14ac:dyDescent="0.25"/>
  <cols>
    <col min="1" max="1" width="35" customWidth="1"/>
    <col min="2" max="2" width="9.7109375" bestFit="1" customWidth="1"/>
    <col min="3" max="3" width="15.28515625" style="11" bestFit="1" customWidth="1"/>
    <col min="4" max="4" width="13.140625" bestFit="1" customWidth="1"/>
    <col min="5" max="5" width="13.140625" style="12" bestFit="1" customWidth="1"/>
    <col min="6" max="7" width="6.85546875" style="12" customWidth="1"/>
    <col min="8" max="8" width="6.85546875" customWidth="1"/>
    <col min="9" max="1025" width="8.140625"/>
  </cols>
  <sheetData>
    <row r="1" spans="1:9" x14ac:dyDescent="0.25">
      <c r="A1" s="4" t="s">
        <v>0</v>
      </c>
      <c r="B1" s="4" t="s">
        <v>2</v>
      </c>
      <c r="C1" s="13" t="s">
        <v>1</v>
      </c>
      <c r="D1" s="4" t="s">
        <v>59</v>
      </c>
      <c r="E1" s="4" t="s">
        <v>81</v>
      </c>
      <c r="G1"/>
    </row>
    <row r="2" spans="1:9" x14ac:dyDescent="0.25">
      <c r="A2" s="14" t="s">
        <v>70</v>
      </c>
      <c r="B2">
        <v>19</v>
      </c>
      <c r="C2" s="15">
        <v>85144</v>
      </c>
      <c r="D2" s="12" t="s">
        <v>82</v>
      </c>
      <c r="E2" s="12" t="str">
        <f>IF(AND(Table15[[#This Row],[Population]]&gt;=$I$2,Table15[[#This Row],[Area]]&gt;=$I$3,Table15[[#This Row],[Distance]]&lt;&gt;"VERY CLOSE"),"YES","NO")</f>
        <v>NO</v>
      </c>
      <c r="G2"/>
      <c r="H2" s="17" t="s">
        <v>6</v>
      </c>
      <c r="I2" s="18">
        <v>20000</v>
      </c>
    </row>
    <row r="3" spans="1:9" x14ac:dyDescent="0.25">
      <c r="A3" s="14" t="s">
        <v>84</v>
      </c>
      <c r="B3">
        <v>26</v>
      </c>
      <c r="C3" s="15">
        <v>17000</v>
      </c>
      <c r="D3" s="12" t="s">
        <v>82</v>
      </c>
      <c r="E3" s="12" t="str">
        <f>IF(AND(Table15[[#This Row],[Population]]&gt;=$I$2,Table15[[#This Row],[Area]]&gt;=$I$3,Table15[[#This Row],[Distance]]&lt;&gt;"VERY CLOSE"),"YES","NO")</f>
        <v>NO</v>
      </c>
      <c r="H3" s="17" t="s">
        <v>8</v>
      </c>
      <c r="I3" s="18">
        <v>1000</v>
      </c>
    </row>
    <row r="4" spans="1:9" x14ac:dyDescent="0.25">
      <c r="A4" s="14" t="s">
        <v>85</v>
      </c>
      <c r="B4">
        <v>13</v>
      </c>
      <c r="C4" s="15">
        <v>1428</v>
      </c>
      <c r="D4" s="12" t="s">
        <v>82</v>
      </c>
      <c r="E4" s="12" t="str">
        <f>IF(AND(Table15[[#This Row],[Population]]&gt;=$I$2,Table15[[#This Row],[Area]]&gt;=$I$3,Table15[[#This Row],[Distance]]&lt;&gt;"VERY CLOSE"),"YES","NO")</f>
        <v>NO</v>
      </c>
      <c r="H4" s="16" t="s">
        <v>83</v>
      </c>
      <c r="I4" s="16" t="s">
        <v>74</v>
      </c>
    </row>
    <row r="5" spans="1:9" x14ac:dyDescent="0.25">
      <c r="A5" s="14" t="s">
        <v>86</v>
      </c>
      <c r="B5">
        <v>75</v>
      </c>
      <c r="C5" s="15">
        <v>3000</v>
      </c>
      <c r="D5" s="12" t="s">
        <v>82</v>
      </c>
      <c r="E5" s="12" t="str">
        <f>IF(AND(Table15[[#This Row],[Population]]&gt;=$I$2,Table15[[#This Row],[Area]]&gt;=$I$3,Table15[[#This Row],[Distance]]&lt;&gt;"VERY CLOSE"),"YES","NO")</f>
        <v>NO</v>
      </c>
      <c r="G5"/>
      <c r="H5" s="16" t="s">
        <v>114</v>
      </c>
      <c r="I5" s="16" t="s">
        <v>87</v>
      </c>
    </row>
    <row r="6" spans="1:9" x14ac:dyDescent="0.25">
      <c r="A6" s="14" t="s">
        <v>72</v>
      </c>
      <c r="B6">
        <v>12</v>
      </c>
      <c r="C6" s="15">
        <v>86384</v>
      </c>
      <c r="D6" s="12" t="s">
        <v>82</v>
      </c>
      <c r="E6" s="12" t="str">
        <f>IF(AND(Table15[[#This Row],[Population]]&gt;=$I$2,Table15[[#This Row],[Area]]&gt;=$I$3,Table15[[#This Row],[Distance]]&lt;&gt;"VERY CLOSE"),"YES","NO")</f>
        <v>NO</v>
      </c>
      <c r="G6"/>
    </row>
    <row r="7" spans="1:9" x14ac:dyDescent="0.25">
      <c r="A7" s="14" t="s">
        <v>88</v>
      </c>
      <c r="B7">
        <v>38</v>
      </c>
      <c r="C7" s="15">
        <v>10100</v>
      </c>
      <c r="D7" s="12" t="s">
        <v>82</v>
      </c>
      <c r="E7" s="12" t="str">
        <f>IF(AND(Table15[[#This Row],[Population]]&gt;=$I$2,Table15[[#This Row],[Area]]&gt;=$I$3,Table15[[#This Row],[Distance]]&lt;&gt;"VERY CLOSE"),"YES","NO")</f>
        <v>NO</v>
      </c>
      <c r="G7" t="s">
        <v>110</v>
      </c>
    </row>
    <row r="8" spans="1:9" x14ac:dyDescent="0.25">
      <c r="A8" s="14" t="s">
        <v>89</v>
      </c>
      <c r="B8">
        <v>234</v>
      </c>
      <c r="C8" s="15">
        <v>51569</v>
      </c>
      <c r="D8" s="12" t="s">
        <v>82</v>
      </c>
      <c r="E8" s="12" t="str">
        <f>IF(AND(Table15[[#This Row],[Population]]&gt;=$I$2,Table15[[#This Row],[Area]]&gt;=$I$3,Table15[[#This Row],[Distance]]&lt;&gt;"VERY CLOSE"),"YES","NO")</f>
        <v>NO</v>
      </c>
      <c r="G8" s="14" t="s">
        <v>104</v>
      </c>
    </row>
    <row r="9" spans="1:9" x14ac:dyDescent="0.25">
      <c r="A9" s="14" t="s">
        <v>90</v>
      </c>
      <c r="B9">
        <v>1306</v>
      </c>
      <c r="C9" s="15">
        <v>10543</v>
      </c>
      <c r="D9" s="12" t="s">
        <v>82</v>
      </c>
      <c r="E9" s="12" t="str">
        <f>IF(AND(Table15[[#This Row],[Population]]&gt;=$I$2,Table15[[#This Row],[Area]]&gt;=$I$3,Table15[[#This Row],[Distance]]&lt;&gt;"VERY CLOSE"),"YES","NO")</f>
        <v>NO</v>
      </c>
      <c r="G9" s="14" t="s">
        <v>92</v>
      </c>
    </row>
    <row r="10" spans="1:9" x14ac:dyDescent="0.25">
      <c r="A10" s="14" t="s">
        <v>91</v>
      </c>
      <c r="B10">
        <v>97</v>
      </c>
      <c r="C10" s="15">
        <v>23121</v>
      </c>
      <c r="D10" s="12" t="s">
        <v>82</v>
      </c>
      <c r="E10" s="12" t="str">
        <f>IF(AND(Table15[[#This Row],[Population]]&gt;=$I$2,Table15[[#This Row],[Area]]&gt;=$I$3,Table15[[#This Row],[Distance]]&lt;&gt;"VERY CLOSE"),"YES","NO")</f>
        <v>NO</v>
      </c>
      <c r="G10" s="14" t="s">
        <v>94</v>
      </c>
    </row>
    <row r="11" spans="1:9" x14ac:dyDescent="0.25">
      <c r="A11" s="14" t="s">
        <v>93</v>
      </c>
      <c r="B11" s="15">
        <v>7290</v>
      </c>
      <c r="C11" s="15">
        <v>824143</v>
      </c>
      <c r="D11" s="19" t="s">
        <v>71</v>
      </c>
      <c r="E11" s="12" t="str">
        <f>IF(AND(Table15[[#This Row],[Population]]&gt;=$I$2,Table15[[#This Row],[Area]]&gt;=$I$3,Table15[[#This Row],[Distance]]&lt;&gt;"VERY CLOSE"),"YES","NO")</f>
        <v>NO</v>
      </c>
      <c r="G11"/>
    </row>
    <row r="12" spans="1:9" x14ac:dyDescent="0.25">
      <c r="A12" s="14" t="s">
        <v>95</v>
      </c>
      <c r="B12">
        <v>360</v>
      </c>
      <c r="C12">
        <v>1850000</v>
      </c>
      <c r="D12" s="12" t="s">
        <v>71</v>
      </c>
      <c r="E12" s="12" t="str">
        <f>IF(AND(Table15[[#This Row],[Population]]&gt;=$I$2,Table15[[#This Row],[Area]]&gt;=$I$3,Table15[[#This Row],[Distance]]&lt;&gt;"VERY CLOSE"),"YES","NO")</f>
        <v>NO</v>
      </c>
      <c r="G12" s="35" t="s">
        <v>97</v>
      </c>
    </row>
    <row r="13" spans="1:9" x14ac:dyDescent="0.25">
      <c r="A13" s="14" t="s">
        <v>96</v>
      </c>
      <c r="B13">
        <v>1800</v>
      </c>
      <c r="C13" s="15">
        <v>31425</v>
      </c>
      <c r="D13" s="12" t="s">
        <v>71</v>
      </c>
      <c r="E13" s="12" t="str">
        <f>IF(AND(Table15[[#This Row],[Population]]&gt;=$I$2,Table15[[#This Row],[Area]]&gt;=$I$3,Table15[[#This Row],[Distance]]&lt;&gt;"VERY CLOSE"),"YES","NO")</f>
        <v>NO</v>
      </c>
    </row>
    <row r="14" spans="1:9" x14ac:dyDescent="0.25">
      <c r="A14" s="14" t="s">
        <v>98</v>
      </c>
      <c r="B14">
        <v>5500</v>
      </c>
      <c r="C14" s="15">
        <v>456100</v>
      </c>
      <c r="D14" s="12" t="s">
        <v>71</v>
      </c>
      <c r="E14" s="12" t="str">
        <f>IF(AND(Table15[[#This Row],[Population]]&gt;=$I$2,Table15[[#This Row],[Area]]&gt;=$I$3,Table15[[#This Row],[Distance]]&lt;&gt;"VERY CLOSE"),"YES","NO")</f>
        <v>NO</v>
      </c>
    </row>
    <row r="15" spans="1:9" x14ac:dyDescent="0.25">
      <c r="A15" s="14" t="s">
        <v>99</v>
      </c>
      <c r="B15">
        <v>814</v>
      </c>
      <c r="C15" s="15">
        <v>68913</v>
      </c>
      <c r="D15" s="12" t="s">
        <v>71</v>
      </c>
      <c r="E15" s="12" t="str">
        <f>IF(AND(Table15[[#This Row],[Population]]&gt;=$I$2,Table15[[#This Row],[Area]]&gt;=$I$3,Table15[[#This Row],[Distance]]&lt;&gt;"VERY CLOSE"),"YES","NO")</f>
        <v>NO</v>
      </c>
    </row>
    <row r="16" spans="1:9" x14ac:dyDescent="0.25">
      <c r="A16" t="s">
        <v>105</v>
      </c>
      <c r="B16" s="15">
        <v>26017</v>
      </c>
      <c r="C16" s="11">
        <v>885015</v>
      </c>
      <c r="D16" s="12" t="s">
        <v>71</v>
      </c>
      <c r="E16" s="12" t="str">
        <f>IF(AND(Table15[[#This Row],[Population]]&gt;=$I$2,Table15[[#This Row],[Area]]&gt;=$I$3,Table15[[#This Row],[Distance]]&lt;&gt;"VERY CLOSE"),"YES","NO")</f>
        <v>NO</v>
      </c>
    </row>
    <row r="17" spans="1:5" x14ac:dyDescent="0.25">
      <c r="A17" s="14" t="s">
        <v>100</v>
      </c>
      <c r="B17" s="15">
        <v>15100</v>
      </c>
      <c r="C17" s="15">
        <v>941873</v>
      </c>
      <c r="D17" s="19" t="s">
        <v>74</v>
      </c>
      <c r="E17" s="12" t="str">
        <f>IF(AND(Table15[[#This Row],[Population]]&gt;=$I$2,Table15[[#This Row],[Area]]&gt;=$I$3,Table15[[#This Row],[Distance]]&lt;&gt;"VERY CLOSE"),"YES","NO")</f>
        <v>YES</v>
      </c>
    </row>
    <row r="18" spans="1:5" x14ac:dyDescent="0.25">
      <c r="A18" s="14" t="s">
        <v>101</v>
      </c>
      <c r="B18" s="15">
        <v>1481346</v>
      </c>
      <c r="C18" s="15">
        <v>710249</v>
      </c>
      <c r="D18" s="19" t="s">
        <v>61</v>
      </c>
      <c r="E18" s="12" t="str">
        <f>IF(AND(Table15[[#This Row],[Population]]&gt;=$I$2,Table15[[#This Row],[Area]]&gt;=$I$3,Table15[[#This Row],[Distance]]&lt;&gt;"VERY CLOSE"),"YES","NO")</f>
        <v>YES</v>
      </c>
    </row>
    <row r="19" spans="1:5" x14ac:dyDescent="0.25">
      <c r="A19" s="14" t="s">
        <v>102</v>
      </c>
      <c r="B19" s="15">
        <v>83534</v>
      </c>
      <c r="C19" s="15">
        <v>290691</v>
      </c>
      <c r="D19" s="19" t="s">
        <v>63</v>
      </c>
      <c r="E19" s="12" t="str">
        <f>IF(AND(Table15[[#This Row],[Population]]&gt;=$I$2,Table15[[#This Row],[Area]]&gt;=$I$3,Table15[[#This Row],[Distance]]&lt;&gt;"VERY CLOSE"),"YES","NO")</f>
        <v>YES</v>
      </c>
    </row>
  </sheetData>
  <conditionalFormatting sqref="A2:A19">
    <cfRule type="expression" dxfId="2" priority="2">
      <formula>$E2="NO"</formula>
    </cfRule>
    <cfRule type="expression" dxfId="1" priority="3">
      <formula>$E2="YES"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Dependent</vt:lpstr>
      <vt:lpstr>Autonomous</vt:lpstr>
      <vt:lpstr>Transcontinental</vt:lpstr>
      <vt:lpstr>Exclave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Axel Bocciarelli</dc:creator>
  <dc:description/>
  <cp:lastModifiedBy>Axel Bocciarelli</cp:lastModifiedBy>
  <cp:revision>56</cp:revision>
  <dcterms:created xsi:type="dcterms:W3CDTF">2020-05-03T09:25:35Z</dcterms:created>
  <dcterms:modified xsi:type="dcterms:W3CDTF">2020-05-15T09:42:32Z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